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адры\Desktop\"/>
    </mc:Choice>
  </mc:AlternateContent>
  <bookViews>
    <workbookView xWindow="480" yWindow="135" windowWidth="14355" windowHeight="7995" activeTab="1"/>
  </bookViews>
  <sheets>
    <sheet name="прил.3" sheetId="1" r:id="rId1"/>
    <sheet name="прил.4" sheetId="2" r:id="rId2"/>
    <sheet name="Лист3" sheetId="3" r:id="rId3"/>
  </sheets>
  <definedNames>
    <definedName name="_xlnm.Print_Titles" localSheetId="0">прил.3!$10:$12</definedName>
    <definedName name="_xlnm.Print_Titles" localSheetId="1">прил.4!$11:$13</definedName>
  </definedNames>
  <calcPr calcId="152511"/>
</workbook>
</file>

<file path=xl/calcChain.xml><?xml version="1.0" encoding="utf-8"?>
<calcChain xmlns="http://schemas.openxmlformats.org/spreadsheetml/2006/main">
  <c r="D26" i="2" l="1"/>
  <c r="D20" i="2"/>
  <c r="D15" i="2" s="1"/>
  <c r="D19" i="1"/>
  <c r="E14" i="1"/>
  <c r="E23" i="2" l="1"/>
  <c r="F23" i="2"/>
  <c r="G23" i="2"/>
  <c r="H23" i="2"/>
  <c r="D23" i="2"/>
  <c r="E21" i="2"/>
  <c r="F21" i="2"/>
  <c r="G21" i="2"/>
  <c r="H21" i="2"/>
  <c r="D21" i="2"/>
  <c r="E20" i="2"/>
  <c r="E15" i="2" s="1"/>
  <c r="F20" i="2"/>
  <c r="F15" i="2" s="1"/>
  <c r="G20" i="2"/>
  <c r="G15" i="2" s="1"/>
  <c r="H20" i="2"/>
  <c r="H15" i="2" s="1"/>
  <c r="E32" i="2"/>
  <c r="E29" i="2" s="1"/>
  <c r="F32" i="2"/>
  <c r="F29" i="2" s="1"/>
  <c r="G32" i="2"/>
  <c r="G29" i="2" s="1"/>
  <c r="H32" i="2"/>
  <c r="H29" i="2" s="1"/>
  <c r="D32" i="2"/>
  <c r="D29" i="2" s="1"/>
  <c r="E27" i="2"/>
  <c r="E24" i="2" s="1"/>
  <c r="F27" i="2"/>
  <c r="F24" i="2" s="1"/>
  <c r="G27" i="2"/>
  <c r="G24" i="2" s="1"/>
  <c r="H27" i="2"/>
  <c r="D27" i="2"/>
  <c r="D24" i="2" s="1"/>
  <c r="I25" i="2"/>
  <c r="I26" i="2"/>
  <c r="I28" i="2"/>
  <c r="I30" i="2"/>
  <c r="I31" i="2"/>
  <c r="I33" i="2"/>
  <c r="H24" i="2"/>
  <c r="D14" i="1"/>
  <c r="F14" i="1"/>
  <c r="G14" i="1"/>
  <c r="C14" i="1"/>
  <c r="H14" i="1" s="1"/>
  <c r="H15" i="1"/>
  <c r="H16" i="1"/>
  <c r="C13" i="1" l="1"/>
  <c r="I32" i="2"/>
  <c r="I29" i="2"/>
  <c r="I23" i="2"/>
  <c r="I24" i="2"/>
  <c r="I27" i="2"/>
  <c r="E47" i="2" l="1"/>
  <c r="F47" i="2"/>
  <c r="G47" i="2"/>
  <c r="H47" i="2"/>
  <c r="D47" i="2"/>
  <c r="E42" i="2"/>
  <c r="F42" i="2"/>
  <c r="G42" i="2"/>
  <c r="H42" i="2"/>
  <c r="D42" i="2"/>
  <c r="E37" i="2"/>
  <c r="F37" i="2"/>
  <c r="G37" i="2"/>
  <c r="H37" i="2"/>
  <c r="D37" i="2"/>
  <c r="E22" i="2"/>
  <c r="F22" i="2"/>
  <c r="G22" i="2"/>
  <c r="H22" i="2"/>
  <c r="D22" i="2"/>
  <c r="F18" i="1"/>
  <c r="I22" i="2" l="1"/>
  <c r="I42" i="2"/>
  <c r="E17" i="2"/>
  <c r="F17" i="2"/>
  <c r="G17" i="2"/>
  <c r="H17" i="2"/>
  <c r="E18" i="2"/>
  <c r="F18" i="2"/>
  <c r="G18" i="2"/>
  <c r="H18" i="2"/>
  <c r="D18" i="2"/>
  <c r="D17" i="2"/>
  <c r="E16" i="2"/>
  <c r="F16" i="2"/>
  <c r="G16" i="2"/>
  <c r="H16" i="2"/>
  <c r="D16" i="2"/>
  <c r="E19" i="2"/>
  <c r="F19" i="2"/>
  <c r="G19" i="2"/>
  <c r="H19" i="2"/>
  <c r="D19" i="2"/>
  <c r="E34" i="2"/>
  <c r="F34" i="2"/>
  <c r="G34" i="2"/>
  <c r="H34" i="2"/>
  <c r="D34" i="2"/>
  <c r="E39" i="2"/>
  <c r="F39" i="2"/>
  <c r="G39" i="2"/>
  <c r="H39" i="2"/>
  <c r="D39" i="2"/>
  <c r="D44" i="2"/>
  <c r="E44" i="2"/>
  <c r="F44" i="2"/>
  <c r="G44" i="2"/>
  <c r="H44" i="2"/>
  <c r="I20" i="2"/>
  <c r="I21" i="2"/>
  <c r="I35" i="2"/>
  <c r="I36" i="2"/>
  <c r="I37" i="2"/>
  <c r="I38" i="2"/>
  <c r="I40" i="2"/>
  <c r="I41" i="2"/>
  <c r="I43" i="2"/>
  <c r="I45" i="2"/>
  <c r="I46" i="2"/>
  <c r="I47" i="2"/>
  <c r="I48" i="2"/>
  <c r="H17" i="1"/>
  <c r="H18" i="1"/>
  <c r="H19" i="1"/>
  <c r="D13" i="1"/>
  <c r="E13" i="1"/>
  <c r="F13" i="1"/>
  <c r="G13" i="1"/>
  <c r="I34" i="2" l="1"/>
  <c r="F14" i="2"/>
  <c r="I19" i="2"/>
  <c r="I16" i="2"/>
  <c r="D14" i="2"/>
  <c r="E14" i="2"/>
  <c r="H14" i="2"/>
  <c r="I17" i="2"/>
  <c r="H13" i="1"/>
  <c r="G14" i="2"/>
  <c r="I18" i="2"/>
  <c r="I15" i="2"/>
  <c r="I39" i="2"/>
  <c r="I44" i="2"/>
  <c r="I14" i="2" l="1"/>
</calcChain>
</file>

<file path=xl/sharedStrings.xml><?xml version="1.0" encoding="utf-8"?>
<sst xmlns="http://schemas.openxmlformats.org/spreadsheetml/2006/main" count="86" uniqueCount="43">
  <si>
    <t xml:space="preserve">                                   Приложение 3 к муниципальной программе</t>
  </si>
  <si>
    <t>Наименование подпрограммы, основного мероприятия, мероприятия</t>
  </si>
  <si>
    <t>Ответственный исполнитель, соисполнители, участники, исполнители мероприятий</t>
  </si>
  <si>
    <t>Расходы, тыс. руб.</t>
  </si>
  <si>
    <t>Итого</t>
  </si>
  <si>
    <t xml:space="preserve">                                                                Приложение 4 к муниципальной программе</t>
  </si>
  <si>
    <t xml:space="preserve">                                                                «Планирование экономического развития</t>
  </si>
  <si>
    <t>Наименование программы, подпрограммы, ведомственной целевой программы, основного мероприятия</t>
  </si>
  <si>
    <t>Источники финансирования</t>
  </si>
  <si>
    <t>Оценка расходов (тыс. рублей), годы</t>
  </si>
  <si>
    <t>всего, в том числе:</t>
  </si>
  <si>
    <t>всего</t>
  </si>
  <si>
    <t xml:space="preserve">                                   «Планирование экономического развития </t>
  </si>
  <si>
    <t xml:space="preserve">      Прогнозная (справочная) оценка ресурсного обеспечения реализации муниципальной программы  за счет всех источников финансирования</t>
  </si>
  <si>
    <t>итого</t>
  </si>
  <si>
    <t xml:space="preserve">РЕСУРСНОЕ ОБЕСПЕЧЕНИЕ РЕАЛИЗАЦИИ МУНИЦИПАЛЬНОЙ ПРОГРАММЫ ЗА СЧЕТ СРЕДСТВ РАЙОННОГО БЮДЖЕТА </t>
  </si>
  <si>
    <t xml:space="preserve">                             Осинского муниципального района»</t>
  </si>
  <si>
    <r>
      <t xml:space="preserve">Муниципальная программа «Комплексное развитие сельских территорий </t>
    </r>
    <r>
      <rPr>
        <b/>
        <sz val="11"/>
        <color theme="1"/>
        <rFont val="Courier New"/>
        <family val="3"/>
        <charset val="204"/>
      </rPr>
      <t>Осинского муниципального района</t>
    </r>
    <r>
      <rPr>
        <b/>
        <sz val="11"/>
        <color rgb="FF000000"/>
        <rFont val="Courier New"/>
        <family val="3"/>
        <charset val="204"/>
      </rPr>
      <t>»</t>
    </r>
  </si>
  <si>
    <r>
      <t xml:space="preserve">Управление сельского хозяйства, Отдел ЖКХ, транспорту, связи, строительству, архитектуре и экологии, </t>
    </r>
    <r>
      <rPr>
        <b/>
        <sz val="11"/>
        <color theme="1"/>
        <rFont val="Courier New"/>
        <family val="3"/>
        <charset val="204"/>
      </rPr>
      <t>Отдел экономического развития и труда администрации Осинского муниципального района</t>
    </r>
  </si>
  <si>
    <t>Основное мероприятие 1: Развитие жилищного строительства на сельских территориях и повышение уровня благоустройства домовладений</t>
  </si>
  <si>
    <t>Управление сельского хозяйства администрации Осинского муниципального района</t>
  </si>
  <si>
    <t>Основное мероприятие 2: Благоустройство сельских территорий</t>
  </si>
  <si>
    <t>Подпрограмма "Развитие социальной инфраструктуры на сельских территориях" (Современный облик сельских территорий)</t>
  </si>
  <si>
    <t>Отдел ЖКХ, транспорту, связи, строительству, архитектуре и экологии, Осинское муниципальное управление образования, МКУ "Управление культуры", ОГБУЗ "Осинская РБ", администрации сельских поселений</t>
  </si>
  <si>
    <t>Подпрограмма "Развитие дорожного хозяйства Осинского муниципального района"</t>
  </si>
  <si>
    <t>Отдел ЖКХ, транспорту, связи, строительству, архитектуре и экологии</t>
  </si>
  <si>
    <t>средства, планируемые к привлечению из федерального бюджета (ФБ)</t>
  </si>
  <si>
    <t>областной бюджет (ОБ)</t>
  </si>
  <si>
    <t>бюджеты муниципальных образований (МБ)</t>
  </si>
  <si>
    <t>иные источники (ИИ)</t>
  </si>
  <si>
    <t>Администрация Осинского муниципального района, администрации сельских поселений</t>
  </si>
  <si>
    <t xml:space="preserve">                                                            Осинского муниципального района» </t>
  </si>
  <si>
    <t xml:space="preserve">Основное мероприятие 2: Благоустройство сельских территорий </t>
  </si>
  <si>
    <t>Администрации сельских поселений (бюджет сельских поселений)</t>
  </si>
  <si>
    <t>Создание системы обеспечения жильем проживающих и желающих проживать в сельской местности молодых семей и молодых специалистов</t>
  </si>
  <si>
    <t>Разработка ПСД для строительства домов по договору найма жилого помещения</t>
  </si>
  <si>
    <t>Администрация Осинского муниципального района</t>
  </si>
  <si>
    <t>Администрация Осинского муниципального района, Управление сельского хозяйства администрации Осинского муниципального района</t>
  </si>
  <si>
    <t xml:space="preserve">                 Приложение 2 к постановлению мэра</t>
  </si>
  <si>
    <t xml:space="preserve">         Приложение 1 к постановлению мэра</t>
  </si>
  <si>
    <t xml:space="preserve">                             Осинского муниципального района </t>
  </si>
  <si>
    <t xml:space="preserve">                      от "___" _________ 2021г.</t>
  </si>
  <si>
    <t xml:space="preserve">                  от "___" _________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</si>
</sst>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ourier New"/>
      <family val="3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ourier New"/>
      <family val="3"/>
      <charset val="204"/>
    </font>
    <font>
      <b/>
      <sz val="11"/>
      <color theme="1"/>
      <name val="Courier New"/>
      <family val="3"/>
      <charset val="204"/>
    </font>
    <font>
      <b/>
      <sz val="12"/>
      <color rgb="FF000000"/>
      <name val="Courier New"/>
      <family val="3"/>
      <charset val="204"/>
    </font>
    <font>
      <sz val="11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/>
    <xf numFmtId="2" fontId="1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="75" zoomScaleNormal="75" workbookViewId="0">
      <selection activeCell="D3" sqref="D3"/>
    </sheetView>
  </sheetViews>
  <sheetFormatPr defaultRowHeight="15" x14ac:dyDescent="0.25"/>
  <cols>
    <col min="1" max="1" width="44.85546875" customWidth="1"/>
    <col min="2" max="2" width="41.85546875" customWidth="1"/>
    <col min="3" max="7" width="13.28515625" bestFit="1" customWidth="1"/>
    <col min="8" max="8" width="14.85546875" customWidth="1"/>
  </cols>
  <sheetData>
    <row r="1" spans="1:8" x14ac:dyDescent="0.25">
      <c r="D1" s="31" t="s">
        <v>39</v>
      </c>
    </row>
    <row r="2" spans="1:8" x14ac:dyDescent="0.25">
      <c r="D2" s="1" t="s">
        <v>40</v>
      </c>
    </row>
    <row r="3" spans="1:8" x14ac:dyDescent="0.25">
      <c r="D3" s="1" t="s">
        <v>41</v>
      </c>
    </row>
    <row r="4" spans="1:8" x14ac:dyDescent="0.25">
      <c r="D4" s="1"/>
    </row>
    <row r="5" spans="1:8" x14ac:dyDescent="0.25">
      <c r="D5" s="1" t="s">
        <v>0</v>
      </c>
    </row>
    <row r="6" spans="1:8" x14ac:dyDescent="0.25">
      <c r="D6" s="1" t="s">
        <v>12</v>
      </c>
    </row>
    <row r="7" spans="1:8" x14ac:dyDescent="0.25">
      <c r="D7" s="1" t="s">
        <v>16</v>
      </c>
    </row>
    <row r="8" spans="1:8" ht="18.75" x14ac:dyDescent="0.25">
      <c r="A8" s="2"/>
    </row>
    <row r="9" spans="1:8" ht="32.25" customHeight="1" x14ac:dyDescent="0.25">
      <c r="A9" s="32" t="s">
        <v>15</v>
      </c>
      <c r="B9" s="32"/>
      <c r="C9" s="32"/>
      <c r="D9" s="32"/>
      <c r="E9" s="32"/>
      <c r="F9" s="32"/>
      <c r="G9" s="32"/>
      <c r="H9" s="32"/>
    </row>
    <row r="10" spans="1:8" ht="50.25" customHeight="1" x14ac:dyDescent="0.25">
      <c r="A10" s="33" t="s">
        <v>1</v>
      </c>
      <c r="B10" s="33" t="s">
        <v>2</v>
      </c>
      <c r="C10" s="33" t="s">
        <v>3</v>
      </c>
      <c r="D10" s="33"/>
      <c r="E10" s="33"/>
      <c r="F10" s="33"/>
      <c r="G10" s="33"/>
      <c r="H10" s="33"/>
    </row>
    <row r="11" spans="1:8" x14ac:dyDescent="0.25">
      <c r="A11" s="33"/>
      <c r="B11" s="33"/>
      <c r="C11" s="8">
        <v>2020</v>
      </c>
      <c r="D11" s="8">
        <v>2021</v>
      </c>
      <c r="E11" s="8">
        <v>2022</v>
      </c>
      <c r="F11" s="8">
        <v>2023</v>
      </c>
      <c r="G11" s="8">
        <v>2024</v>
      </c>
      <c r="H11" s="8" t="s">
        <v>4</v>
      </c>
    </row>
    <row r="12" spans="1:8" x14ac:dyDescent="0.25">
      <c r="A12" s="16">
        <v>1</v>
      </c>
      <c r="B12" s="16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</row>
    <row r="13" spans="1:8" ht="126" x14ac:dyDescent="0.25">
      <c r="A13" s="10" t="s">
        <v>17</v>
      </c>
      <c r="B13" s="17" t="s">
        <v>18</v>
      </c>
      <c r="C13" s="15">
        <f>C14+C17+C18+C19</f>
        <v>16894.552</v>
      </c>
      <c r="D13" s="15">
        <f t="shared" ref="D13:H13" si="0">D14+D17+D18+D19</f>
        <v>17163.135999999999</v>
      </c>
      <c r="E13" s="15">
        <f t="shared" si="0"/>
        <v>61040.425000000003</v>
      </c>
      <c r="F13" s="15">
        <f t="shared" si="0"/>
        <v>24573.34</v>
      </c>
      <c r="G13" s="15">
        <f t="shared" si="0"/>
        <v>8129.58</v>
      </c>
      <c r="H13" s="15">
        <f t="shared" si="0"/>
        <v>127801.033</v>
      </c>
    </row>
    <row r="14" spans="1:8" ht="78.75" x14ac:dyDescent="0.25">
      <c r="A14" s="6" t="s">
        <v>19</v>
      </c>
      <c r="B14" s="11" t="s">
        <v>37</v>
      </c>
      <c r="C14" s="13">
        <f>C15+C16</f>
        <v>1860.057</v>
      </c>
      <c r="D14" s="13">
        <f t="shared" ref="D14:G14" si="1">D15+D16</f>
        <v>2471.6109999999999</v>
      </c>
      <c r="E14" s="13">
        <f t="shared" si="1"/>
        <v>907.75</v>
      </c>
      <c r="F14" s="13">
        <f t="shared" si="1"/>
        <v>931.98</v>
      </c>
      <c r="G14" s="13">
        <f t="shared" si="1"/>
        <v>931.98</v>
      </c>
      <c r="H14" s="14">
        <f>SUM(C14:G14)</f>
        <v>7103.3779999999988</v>
      </c>
    </row>
    <row r="15" spans="1:8" ht="86.25" customHeight="1" x14ac:dyDescent="0.25">
      <c r="A15" s="21" t="s">
        <v>34</v>
      </c>
      <c r="B15" s="22" t="s">
        <v>20</v>
      </c>
      <c r="C15" s="13">
        <v>565.05700000000002</v>
      </c>
      <c r="D15" s="23">
        <v>2471.6109999999999</v>
      </c>
      <c r="E15" s="23">
        <v>907.75</v>
      </c>
      <c r="F15" s="23">
        <v>931.98</v>
      </c>
      <c r="G15" s="23">
        <v>931.98</v>
      </c>
      <c r="H15" s="14">
        <f t="shared" ref="H15:H16" si="2">SUM(C15:G15)</f>
        <v>5808.3779999999988</v>
      </c>
    </row>
    <row r="16" spans="1:8" ht="56.25" customHeight="1" x14ac:dyDescent="0.25">
      <c r="A16" s="21" t="s">
        <v>35</v>
      </c>
      <c r="B16" s="22" t="s">
        <v>36</v>
      </c>
      <c r="C16" s="13">
        <v>1295</v>
      </c>
      <c r="D16" s="23">
        <v>0</v>
      </c>
      <c r="E16" s="23">
        <v>0</v>
      </c>
      <c r="F16" s="23">
        <v>0</v>
      </c>
      <c r="G16" s="23">
        <v>0</v>
      </c>
      <c r="H16" s="14">
        <f t="shared" si="2"/>
        <v>1295</v>
      </c>
    </row>
    <row r="17" spans="1:8" ht="54" customHeight="1" x14ac:dyDescent="0.25">
      <c r="A17" s="6" t="s">
        <v>32</v>
      </c>
      <c r="B17" s="11" t="s">
        <v>33</v>
      </c>
      <c r="C17" s="13">
        <v>459.8</v>
      </c>
      <c r="D17" s="13">
        <v>81.7</v>
      </c>
      <c r="E17" s="13">
        <v>426.27499999999998</v>
      </c>
      <c r="F17" s="13">
        <v>500</v>
      </c>
      <c r="G17" s="13">
        <v>500</v>
      </c>
      <c r="H17" s="14">
        <f t="shared" ref="H17:H19" si="3">SUM(C17:G17)</f>
        <v>1967.7750000000001</v>
      </c>
    </row>
    <row r="18" spans="1:8" ht="131.25" customHeight="1" x14ac:dyDescent="0.25">
      <c r="A18" s="10" t="s">
        <v>22</v>
      </c>
      <c r="B18" s="11" t="s">
        <v>23</v>
      </c>
      <c r="C18" s="12">
        <v>0</v>
      </c>
      <c r="D18" s="13">
        <v>0</v>
      </c>
      <c r="E18" s="13">
        <v>236.4</v>
      </c>
      <c r="F18" s="13">
        <f>787+130.82+2.8+70.74</f>
        <v>991.3599999999999</v>
      </c>
      <c r="G18" s="13">
        <v>1297.5999999999999</v>
      </c>
      <c r="H18" s="14">
        <f t="shared" si="3"/>
        <v>2525.3599999999997</v>
      </c>
    </row>
    <row r="19" spans="1:8" s="28" customFormat="1" ht="47.25" x14ac:dyDescent="0.25">
      <c r="A19" s="26" t="s">
        <v>24</v>
      </c>
      <c r="B19" s="27" t="s">
        <v>25</v>
      </c>
      <c r="C19" s="29">
        <v>14574.695</v>
      </c>
      <c r="D19" s="29">
        <f>1924.25+1971.1+10714.475</f>
        <v>14609.825000000001</v>
      </c>
      <c r="E19" s="29">
        <v>59470</v>
      </c>
      <c r="F19" s="29">
        <v>22150</v>
      </c>
      <c r="G19" s="29">
        <v>5400</v>
      </c>
      <c r="H19" s="30">
        <f t="shared" si="3"/>
        <v>116204.52</v>
      </c>
    </row>
    <row r="20" spans="1:8" x14ac:dyDescent="0.25">
      <c r="A20" s="3"/>
      <c r="B20" s="3"/>
      <c r="C20" s="3"/>
      <c r="D20" s="3"/>
      <c r="E20" s="3"/>
      <c r="F20" s="3"/>
      <c r="G20" s="3"/>
      <c r="H20" s="3"/>
    </row>
    <row r="21" spans="1:8" x14ac:dyDescent="0.25">
      <c r="A21" s="4"/>
    </row>
    <row r="22" spans="1:8" x14ac:dyDescent="0.25">
      <c r="A22" s="4"/>
    </row>
    <row r="23" spans="1:8" x14ac:dyDescent="0.25">
      <c r="A23" s="4"/>
    </row>
    <row r="24" spans="1:8" x14ac:dyDescent="0.25">
      <c r="A24" s="5"/>
    </row>
    <row r="25" spans="1:8" x14ac:dyDescent="0.25">
      <c r="A25" s="4"/>
    </row>
    <row r="26" spans="1:8" x14ac:dyDescent="0.25">
      <c r="A26" s="4"/>
    </row>
    <row r="27" spans="1:8" x14ac:dyDescent="0.25">
      <c r="A27" s="4"/>
    </row>
    <row r="28" spans="1:8" x14ac:dyDescent="0.25">
      <c r="A28" s="4"/>
    </row>
    <row r="29" spans="1:8" x14ac:dyDescent="0.25">
      <c r="A29" s="4"/>
    </row>
    <row r="30" spans="1:8" x14ac:dyDescent="0.25">
      <c r="A30" s="4"/>
    </row>
    <row r="31" spans="1:8" x14ac:dyDescent="0.25">
      <c r="A31" s="4"/>
    </row>
    <row r="43" ht="59.25" customHeight="1" x14ac:dyDescent="0.25"/>
    <row r="58" ht="28.5" customHeight="1" x14ac:dyDescent="0.25"/>
    <row r="61" ht="28.5" customHeight="1" x14ac:dyDescent="0.25"/>
    <row r="82" ht="43.5" customHeight="1" x14ac:dyDescent="0.25"/>
    <row r="85" ht="133.5" customHeight="1" x14ac:dyDescent="0.25"/>
    <row r="88" ht="43.5" customHeight="1" x14ac:dyDescent="0.25"/>
    <row r="91" ht="43.5" customHeight="1" x14ac:dyDescent="0.25"/>
    <row r="94" ht="43.5" customHeight="1" x14ac:dyDescent="0.25"/>
    <row r="97" ht="43.5" customHeight="1" x14ac:dyDescent="0.25"/>
    <row r="100" ht="88.5" customHeight="1" x14ac:dyDescent="0.25"/>
    <row r="106" ht="58.5" customHeight="1" x14ac:dyDescent="0.25"/>
    <row r="124" ht="58.5" customHeight="1" x14ac:dyDescent="0.25"/>
    <row r="127" ht="73.5" customHeight="1" x14ac:dyDescent="0.25"/>
  </sheetData>
  <mergeCells count="4">
    <mergeCell ref="A9:H9"/>
    <mergeCell ref="A10:A11"/>
    <mergeCell ref="B10:B11"/>
    <mergeCell ref="C10:H10"/>
  </mergeCells>
  <pageMargins left="0.11811023622047245" right="0.11811023622047245" top="0.15748031496062992" bottom="0.15748031496062992" header="0.31496062992125984" footer="0.31496062992125984"/>
  <pageSetup paperSize="9" scale="8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75" zoomScaleNormal="75" workbookViewId="0">
      <selection activeCell="D11" sqref="D11:I11"/>
    </sheetView>
  </sheetViews>
  <sheetFormatPr defaultRowHeight="15" x14ac:dyDescent="0.25"/>
  <cols>
    <col min="1" max="1" width="33.28515625" customWidth="1"/>
    <col min="2" max="2" width="24.28515625" customWidth="1"/>
    <col min="3" max="3" width="20.140625" customWidth="1"/>
    <col min="4" max="4" width="16.140625" bestFit="1" customWidth="1"/>
    <col min="5" max="6" width="17.42578125" bestFit="1" customWidth="1"/>
    <col min="7" max="8" width="16.140625" bestFit="1" customWidth="1"/>
    <col min="9" max="9" width="17.42578125" bestFit="1" customWidth="1"/>
  </cols>
  <sheetData>
    <row r="1" spans="1:9" x14ac:dyDescent="0.25">
      <c r="F1" s="31" t="s">
        <v>38</v>
      </c>
    </row>
    <row r="2" spans="1:9" x14ac:dyDescent="0.25">
      <c r="E2" s="1" t="s">
        <v>31</v>
      </c>
    </row>
    <row r="3" spans="1:9" x14ac:dyDescent="0.25">
      <c r="E3" s="1"/>
      <c r="F3" t="s">
        <v>42</v>
      </c>
    </row>
    <row r="4" spans="1:9" x14ac:dyDescent="0.25">
      <c r="E4" s="1"/>
    </row>
    <row r="5" spans="1:9" x14ac:dyDescent="0.25">
      <c r="E5" s="1" t="s">
        <v>5</v>
      </c>
    </row>
    <row r="6" spans="1:9" x14ac:dyDescent="0.25">
      <c r="E6" s="1" t="s">
        <v>6</v>
      </c>
    </row>
    <row r="7" spans="1:9" x14ac:dyDescent="0.25">
      <c r="E7" s="1" t="s">
        <v>31</v>
      </c>
    </row>
    <row r="8" spans="1:9" x14ac:dyDescent="0.25">
      <c r="A8" s="1"/>
    </row>
    <row r="9" spans="1:9" ht="31.5" customHeight="1" x14ac:dyDescent="0.25">
      <c r="A9" s="34" t="s">
        <v>13</v>
      </c>
      <c r="B9" s="34"/>
      <c r="C9" s="34"/>
      <c r="D9" s="34"/>
      <c r="E9" s="34"/>
      <c r="F9" s="34"/>
      <c r="G9" s="34"/>
      <c r="H9" s="34"/>
      <c r="I9" s="34"/>
    </row>
    <row r="10" spans="1:9" x14ac:dyDescent="0.25">
      <c r="A10" s="1"/>
    </row>
    <row r="11" spans="1:9" ht="43.5" customHeight="1" x14ac:dyDescent="0.25">
      <c r="A11" s="35" t="s">
        <v>7</v>
      </c>
      <c r="B11" s="35" t="s">
        <v>2</v>
      </c>
      <c r="C11" s="35" t="s">
        <v>8</v>
      </c>
      <c r="D11" s="33" t="s">
        <v>9</v>
      </c>
      <c r="E11" s="33"/>
      <c r="F11" s="33"/>
      <c r="G11" s="33"/>
      <c r="H11" s="33"/>
      <c r="I11" s="33"/>
    </row>
    <row r="12" spans="1:9" ht="44.25" customHeight="1" x14ac:dyDescent="0.25">
      <c r="A12" s="35"/>
      <c r="B12" s="35"/>
      <c r="C12" s="35"/>
      <c r="D12" s="22">
        <v>2020</v>
      </c>
      <c r="E12" s="22">
        <v>2021</v>
      </c>
      <c r="F12" s="22">
        <v>2022</v>
      </c>
      <c r="G12" s="22">
        <v>2023</v>
      </c>
      <c r="H12" s="22">
        <v>2024</v>
      </c>
      <c r="I12" s="25" t="s">
        <v>14</v>
      </c>
    </row>
    <row r="13" spans="1:9" x14ac:dyDescent="0.25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25">
        <v>9</v>
      </c>
    </row>
    <row r="14" spans="1:9" ht="16.5" customHeight="1" x14ac:dyDescent="0.25">
      <c r="A14" s="36" t="s">
        <v>17</v>
      </c>
      <c r="B14" s="37" t="s">
        <v>10</v>
      </c>
      <c r="C14" s="6" t="s">
        <v>11</v>
      </c>
      <c r="D14" s="20">
        <f>SUM(D15:D18)</f>
        <v>215028.22499999998</v>
      </c>
      <c r="E14" s="20">
        <f t="shared" ref="E14:H14" si="0">SUM(E15:E18)</f>
        <v>211220.43599999999</v>
      </c>
      <c r="F14" s="20">
        <f t="shared" si="0"/>
        <v>1325699.7219999998</v>
      </c>
      <c r="G14" s="20">
        <f t="shared" si="0"/>
        <v>966228.26600000006</v>
      </c>
      <c r="H14" s="20">
        <f t="shared" si="0"/>
        <v>800888.52599999995</v>
      </c>
      <c r="I14" s="20">
        <f>SUM(I15:I18)</f>
        <v>3519065.1749999998</v>
      </c>
    </row>
    <row r="15" spans="1:9" ht="81" customHeight="1" x14ac:dyDescent="0.25">
      <c r="A15" s="36"/>
      <c r="B15" s="37"/>
      <c r="C15" s="7" t="s">
        <v>26</v>
      </c>
      <c r="D15" s="20">
        <f>D20+D35+D40+D45</f>
        <v>8468.619999999999</v>
      </c>
      <c r="E15" s="20">
        <f t="shared" ref="E15:H15" si="1">E20+E35+E40+E45</f>
        <v>0</v>
      </c>
      <c r="F15" s="20">
        <f t="shared" si="1"/>
        <v>130675.27100000001</v>
      </c>
      <c r="G15" s="20">
        <f t="shared" si="1"/>
        <v>501299.016</v>
      </c>
      <c r="H15" s="20">
        <f t="shared" si="1"/>
        <v>640648.31599999999</v>
      </c>
      <c r="I15" s="24">
        <f>SUM(D15:H15)</f>
        <v>1281091.223</v>
      </c>
    </row>
    <row r="16" spans="1:9" ht="45.75" customHeight="1" x14ac:dyDescent="0.25">
      <c r="A16" s="36"/>
      <c r="B16" s="37"/>
      <c r="C16" s="7" t="s">
        <v>27</v>
      </c>
      <c r="D16" s="20">
        <f t="shared" ref="D16:H18" si="2">D21+D36+D41+D46</f>
        <v>183540.08499999999</v>
      </c>
      <c r="E16" s="20">
        <f t="shared" si="2"/>
        <v>188335</v>
      </c>
      <c r="F16" s="20">
        <f t="shared" si="2"/>
        <v>1124785.8829999999</v>
      </c>
      <c r="G16" s="20">
        <f t="shared" si="2"/>
        <v>426994.23</v>
      </c>
      <c r="H16" s="20">
        <f t="shared" si="2"/>
        <v>116450.45</v>
      </c>
      <c r="I16" s="24">
        <f t="shared" ref="I16:I18" si="3">SUM(D16:H16)</f>
        <v>2040105.6479999998</v>
      </c>
    </row>
    <row r="17" spans="1:9" ht="67.5" customHeight="1" x14ac:dyDescent="0.25">
      <c r="A17" s="36"/>
      <c r="B17" s="37"/>
      <c r="C17" s="6" t="s">
        <v>28</v>
      </c>
      <c r="D17" s="20">
        <f t="shared" si="2"/>
        <v>16894.552</v>
      </c>
      <c r="E17" s="20">
        <f t="shared" si="2"/>
        <v>17163.135999999999</v>
      </c>
      <c r="F17" s="20">
        <f t="shared" si="2"/>
        <v>61040.425000000003</v>
      </c>
      <c r="G17" s="20">
        <f t="shared" si="2"/>
        <v>24573.34</v>
      </c>
      <c r="H17" s="20">
        <f t="shared" si="2"/>
        <v>8129.58</v>
      </c>
      <c r="I17" s="24">
        <f t="shared" si="3"/>
        <v>127801.033</v>
      </c>
    </row>
    <row r="18" spans="1:9" ht="42.75" customHeight="1" x14ac:dyDescent="0.25">
      <c r="A18" s="36"/>
      <c r="B18" s="37"/>
      <c r="C18" s="6" t="s">
        <v>29</v>
      </c>
      <c r="D18" s="20">
        <f t="shared" si="2"/>
        <v>6124.9679999999998</v>
      </c>
      <c r="E18" s="20">
        <f t="shared" si="2"/>
        <v>5722.3</v>
      </c>
      <c r="F18" s="20">
        <f t="shared" si="2"/>
        <v>9198.143</v>
      </c>
      <c r="G18" s="20">
        <f t="shared" si="2"/>
        <v>13361.68</v>
      </c>
      <c r="H18" s="20">
        <f t="shared" si="2"/>
        <v>35660.18</v>
      </c>
      <c r="I18" s="24">
        <f t="shared" si="3"/>
        <v>70067.271000000008</v>
      </c>
    </row>
    <row r="19" spans="1:9" ht="17.25" customHeight="1" x14ac:dyDescent="0.25">
      <c r="A19" s="38" t="s">
        <v>19</v>
      </c>
      <c r="B19" s="39" t="s">
        <v>37</v>
      </c>
      <c r="C19" s="9" t="s">
        <v>11</v>
      </c>
      <c r="D19" s="23">
        <f>D20+D21+D22+D23</f>
        <v>17439.544000000002</v>
      </c>
      <c r="E19" s="23">
        <f t="shared" ref="E19:I19" si="4">E20+E21+E22+E23</f>
        <v>7471.6109999999999</v>
      </c>
      <c r="F19" s="23">
        <f t="shared" si="4"/>
        <v>22693.714</v>
      </c>
      <c r="G19" s="23">
        <f t="shared" si="4"/>
        <v>23299.5</v>
      </c>
      <c r="H19" s="23">
        <f t="shared" si="4"/>
        <v>23299.5</v>
      </c>
      <c r="I19" s="23">
        <f t="shared" si="4"/>
        <v>94203.869000000006</v>
      </c>
    </row>
    <row r="20" spans="1:9" ht="87.75" customHeight="1" x14ac:dyDescent="0.25">
      <c r="A20" s="38"/>
      <c r="B20" s="39"/>
      <c r="C20" s="18" t="s">
        <v>26</v>
      </c>
      <c r="D20" s="23">
        <f>D25+D30</f>
        <v>7400.5</v>
      </c>
      <c r="E20" s="23">
        <f t="shared" ref="E20:H20" si="5">E25+E30</f>
        <v>0</v>
      </c>
      <c r="F20" s="23">
        <f t="shared" si="5"/>
        <v>17428.771000000001</v>
      </c>
      <c r="G20" s="23">
        <f t="shared" si="5"/>
        <v>17894.016</v>
      </c>
      <c r="H20" s="23">
        <f t="shared" si="5"/>
        <v>17894.016</v>
      </c>
      <c r="I20" s="24">
        <f t="shared" ref="I20:I48" si="6">SUM(D20:H20)</f>
        <v>60617.303</v>
      </c>
    </row>
    <row r="21" spans="1:9" ht="43.5" customHeight="1" x14ac:dyDescent="0.25">
      <c r="A21" s="38"/>
      <c r="B21" s="39"/>
      <c r="C21" s="18" t="s">
        <v>27</v>
      </c>
      <c r="D21" s="23">
        <f>D26+D31</f>
        <v>3900.6869999999999</v>
      </c>
      <c r="E21" s="23">
        <f t="shared" ref="E21:H21" si="7">E26+E31</f>
        <v>0</v>
      </c>
      <c r="F21" s="23">
        <f t="shared" si="7"/>
        <v>726.19899999999996</v>
      </c>
      <c r="G21" s="23">
        <f t="shared" si="7"/>
        <v>745.58399999999995</v>
      </c>
      <c r="H21" s="23">
        <f t="shared" si="7"/>
        <v>745.58399999999995</v>
      </c>
      <c r="I21" s="24">
        <f t="shared" si="6"/>
        <v>6118.0539999999992</v>
      </c>
    </row>
    <row r="22" spans="1:9" ht="72" customHeight="1" x14ac:dyDescent="0.25">
      <c r="A22" s="38"/>
      <c r="B22" s="39"/>
      <c r="C22" s="18" t="s">
        <v>28</v>
      </c>
      <c r="D22" s="23">
        <f>прил.3!C14</f>
        <v>1860.057</v>
      </c>
      <c r="E22" s="23">
        <f>прил.3!D14</f>
        <v>2471.6109999999999</v>
      </c>
      <c r="F22" s="23">
        <f>прил.3!E14</f>
        <v>907.75</v>
      </c>
      <c r="G22" s="23">
        <f>прил.3!F14</f>
        <v>931.98</v>
      </c>
      <c r="H22" s="23">
        <f>прил.3!G14</f>
        <v>931.98</v>
      </c>
      <c r="I22" s="24">
        <f>SUM(D22:H22)</f>
        <v>7103.3779999999988</v>
      </c>
    </row>
    <row r="23" spans="1:9" ht="48" customHeight="1" x14ac:dyDescent="0.25">
      <c r="A23" s="38"/>
      <c r="B23" s="39"/>
      <c r="C23" s="18" t="s">
        <v>29</v>
      </c>
      <c r="D23" s="23">
        <f>D28+D33</f>
        <v>4278.3</v>
      </c>
      <c r="E23" s="23">
        <f t="shared" ref="E23:H23" si="8">E28+E33</f>
        <v>5000</v>
      </c>
      <c r="F23" s="23">
        <f t="shared" si="8"/>
        <v>3630.9940000000001</v>
      </c>
      <c r="G23" s="23">
        <f t="shared" si="8"/>
        <v>3727.92</v>
      </c>
      <c r="H23" s="23">
        <f t="shared" si="8"/>
        <v>3727.92</v>
      </c>
      <c r="I23" s="24">
        <f>SUM(D23:H23)</f>
        <v>20365.133999999998</v>
      </c>
    </row>
    <row r="24" spans="1:9" ht="48" customHeight="1" x14ac:dyDescent="0.25">
      <c r="A24" s="40" t="s">
        <v>34</v>
      </c>
      <c r="B24" s="39" t="s">
        <v>20</v>
      </c>
      <c r="C24" s="19" t="s">
        <v>11</v>
      </c>
      <c r="D24" s="23">
        <f>SUM(D25:D28)</f>
        <v>16144.544000000002</v>
      </c>
      <c r="E24" s="23">
        <f t="shared" ref="E24:H24" si="9">SUM(E25:E28)</f>
        <v>7471.6109999999999</v>
      </c>
      <c r="F24" s="23">
        <f t="shared" si="9"/>
        <v>22693.714</v>
      </c>
      <c r="G24" s="23">
        <f t="shared" si="9"/>
        <v>23299.5</v>
      </c>
      <c r="H24" s="23">
        <f t="shared" si="9"/>
        <v>23299.5</v>
      </c>
      <c r="I24" s="24">
        <f t="shared" ref="I24:I33" si="10">SUM(D24:H24)</f>
        <v>92908.869000000006</v>
      </c>
    </row>
    <row r="25" spans="1:9" ht="96.75" customHeight="1" x14ac:dyDescent="0.25">
      <c r="A25" s="41"/>
      <c r="B25" s="39"/>
      <c r="C25" s="18" t="s">
        <v>26</v>
      </c>
      <c r="D25" s="23">
        <v>7400.5</v>
      </c>
      <c r="E25" s="23">
        <v>0</v>
      </c>
      <c r="F25" s="23">
        <v>17428.771000000001</v>
      </c>
      <c r="G25" s="23">
        <v>17894.016</v>
      </c>
      <c r="H25" s="23">
        <v>17894.016</v>
      </c>
      <c r="I25" s="24">
        <f t="shared" si="10"/>
        <v>60617.303</v>
      </c>
    </row>
    <row r="26" spans="1:9" ht="48" customHeight="1" x14ac:dyDescent="0.25">
      <c r="A26" s="41"/>
      <c r="B26" s="39"/>
      <c r="C26" s="18" t="s">
        <v>27</v>
      </c>
      <c r="D26" s="23">
        <f>1967.232+1933.455</f>
        <v>3900.6869999999999</v>
      </c>
      <c r="E26" s="23">
        <v>0</v>
      </c>
      <c r="F26" s="23">
        <v>726.19899999999996</v>
      </c>
      <c r="G26" s="23">
        <v>745.58399999999995</v>
      </c>
      <c r="H26" s="23">
        <v>745.58399999999995</v>
      </c>
      <c r="I26" s="24">
        <f t="shared" si="10"/>
        <v>6118.0539999999992</v>
      </c>
    </row>
    <row r="27" spans="1:9" ht="68.25" customHeight="1" x14ac:dyDescent="0.25">
      <c r="A27" s="41"/>
      <c r="B27" s="39"/>
      <c r="C27" s="18" t="s">
        <v>28</v>
      </c>
      <c r="D27" s="23">
        <f>прил.3!C15</f>
        <v>565.05700000000002</v>
      </c>
      <c r="E27" s="23">
        <f>прил.3!D15</f>
        <v>2471.6109999999999</v>
      </c>
      <c r="F27" s="23">
        <f>прил.3!E15</f>
        <v>907.75</v>
      </c>
      <c r="G27" s="23">
        <f>прил.3!F15</f>
        <v>931.98</v>
      </c>
      <c r="H27" s="23">
        <f>прил.3!G15</f>
        <v>931.98</v>
      </c>
      <c r="I27" s="24">
        <f t="shared" si="10"/>
        <v>5808.3779999999988</v>
      </c>
    </row>
    <row r="28" spans="1:9" ht="48" customHeight="1" x14ac:dyDescent="0.25">
      <c r="A28" s="42"/>
      <c r="B28" s="39"/>
      <c r="C28" s="18" t="s">
        <v>29</v>
      </c>
      <c r="D28" s="23">
        <v>4278.3</v>
      </c>
      <c r="E28" s="23">
        <v>5000</v>
      </c>
      <c r="F28" s="23">
        <v>3630.9940000000001</v>
      </c>
      <c r="G28" s="23">
        <v>3727.92</v>
      </c>
      <c r="H28" s="23">
        <v>3727.92</v>
      </c>
      <c r="I28" s="24">
        <f t="shared" si="10"/>
        <v>20365.133999999998</v>
      </c>
    </row>
    <row r="29" spans="1:9" ht="48.75" customHeight="1" x14ac:dyDescent="0.25">
      <c r="A29" s="40" t="s">
        <v>35</v>
      </c>
      <c r="B29" s="43" t="s">
        <v>36</v>
      </c>
      <c r="C29" s="19" t="s">
        <v>11</v>
      </c>
      <c r="D29" s="23">
        <f>SUM(D30:D33)</f>
        <v>1295</v>
      </c>
      <c r="E29" s="23">
        <f t="shared" ref="E29:H29" si="11">SUM(E30:E33)</f>
        <v>0</v>
      </c>
      <c r="F29" s="23">
        <f t="shared" si="11"/>
        <v>0</v>
      </c>
      <c r="G29" s="23">
        <f t="shared" si="11"/>
        <v>0</v>
      </c>
      <c r="H29" s="23">
        <f t="shared" si="11"/>
        <v>0</v>
      </c>
      <c r="I29" s="24">
        <f t="shared" si="10"/>
        <v>1295</v>
      </c>
    </row>
    <row r="30" spans="1:9" ht="81.75" customHeight="1" x14ac:dyDescent="0.25">
      <c r="A30" s="41"/>
      <c r="B30" s="44"/>
      <c r="C30" s="18" t="s">
        <v>26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4">
        <f t="shared" si="10"/>
        <v>0</v>
      </c>
    </row>
    <row r="31" spans="1:9" ht="48" customHeight="1" x14ac:dyDescent="0.25">
      <c r="A31" s="41"/>
      <c r="B31" s="44"/>
      <c r="C31" s="18" t="s">
        <v>27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4">
        <f t="shared" si="10"/>
        <v>0</v>
      </c>
    </row>
    <row r="32" spans="1:9" ht="69" customHeight="1" x14ac:dyDescent="0.25">
      <c r="A32" s="41"/>
      <c r="B32" s="44"/>
      <c r="C32" s="18" t="s">
        <v>28</v>
      </c>
      <c r="D32" s="23">
        <f>прил.3!C16</f>
        <v>1295</v>
      </c>
      <c r="E32" s="23">
        <f>прил.3!D16</f>
        <v>0</v>
      </c>
      <c r="F32" s="23">
        <f>прил.3!E16</f>
        <v>0</v>
      </c>
      <c r="G32" s="23">
        <f>прил.3!F16</f>
        <v>0</v>
      </c>
      <c r="H32" s="23">
        <f>прил.3!G16</f>
        <v>0</v>
      </c>
      <c r="I32" s="24">
        <f t="shared" si="10"/>
        <v>1295</v>
      </c>
    </row>
    <row r="33" spans="1:9" ht="38.25" customHeight="1" x14ac:dyDescent="0.25">
      <c r="A33" s="42"/>
      <c r="B33" s="45"/>
      <c r="C33" s="18" t="s">
        <v>29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4">
        <f t="shared" si="10"/>
        <v>0</v>
      </c>
    </row>
    <row r="34" spans="1:9" ht="16.5" customHeight="1" x14ac:dyDescent="0.25">
      <c r="A34" s="38" t="s">
        <v>21</v>
      </c>
      <c r="B34" s="37" t="s">
        <v>33</v>
      </c>
      <c r="C34" s="9" t="s">
        <v>11</v>
      </c>
      <c r="D34" s="23">
        <f>D35+D36+D37+D38</f>
        <v>5421.0680000000002</v>
      </c>
      <c r="E34" s="23">
        <f t="shared" ref="E34:H34" si="12">E35+E36+E37+E38</f>
        <v>2962.3</v>
      </c>
      <c r="F34" s="23">
        <f t="shared" si="12"/>
        <v>15456.003999999999</v>
      </c>
      <c r="G34" s="23">
        <f t="shared" si="12"/>
        <v>6689.0300000000007</v>
      </c>
      <c r="H34" s="23">
        <f t="shared" si="12"/>
        <v>6689.0300000000007</v>
      </c>
      <c r="I34" s="23">
        <f>I35+I36+I37+I38</f>
        <v>37217.432000000001</v>
      </c>
    </row>
    <row r="35" spans="1:9" ht="89.25" customHeight="1" x14ac:dyDescent="0.25">
      <c r="A35" s="38"/>
      <c r="B35" s="37"/>
      <c r="C35" s="18" t="s">
        <v>26</v>
      </c>
      <c r="D35" s="13">
        <v>1068.1199999999999</v>
      </c>
      <c r="E35" s="13">
        <v>0</v>
      </c>
      <c r="F35" s="13">
        <v>0</v>
      </c>
      <c r="G35" s="13">
        <v>0</v>
      </c>
      <c r="H35" s="13">
        <v>0</v>
      </c>
      <c r="I35" s="24">
        <f t="shared" si="6"/>
        <v>1068.1199999999999</v>
      </c>
    </row>
    <row r="36" spans="1:9" ht="39" customHeight="1" x14ac:dyDescent="0.25">
      <c r="A36" s="38"/>
      <c r="B36" s="37"/>
      <c r="C36" s="18" t="s">
        <v>27</v>
      </c>
      <c r="D36" s="13">
        <v>2046.48</v>
      </c>
      <c r="E36" s="13">
        <v>2158.3000000000002</v>
      </c>
      <c r="F36" s="13">
        <v>11261.08</v>
      </c>
      <c r="G36" s="13">
        <v>4256.7700000000004</v>
      </c>
      <c r="H36" s="13">
        <v>4256.7700000000004</v>
      </c>
      <c r="I36" s="24">
        <f t="shared" si="6"/>
        <v>23979.4</v>
      </c>
    </row>
    <row r="37" spans="1:9" ht="66" customHeight="1" x14ac:dyDescent="0.25">
      <c r="A37" s="38"/>
      <c r="B37" s="37"/>
      <c r="C37" s="9" t="s">
        <v>28</v>
      </c>
      <c r="D37" s="13">
        <f>прил.3!C17</f>
        <v>459.8</v>
      </c>
      <c r="E37" s="13">
        <f>прил.3!D17</f>
        <v>81.7</v>
      </c>
      <c r="F37" s="13">
        <f>прил.3!E17</f>
        <v>426.27499999999998</v>
      </c>
      <c r="G37" s="13">
        <f>прил.3!F17</f>
        <v>500</v>
      </c>
      <c r="H37" s="13">
        <f>прил.3!G17</f>
        <v>500</v>
      </c>
      <c r="I37" s="24">
        <f t="shared" si="6"/>
        <v>1967.7750000000001</v>
      </c>
    </row>
    <row r="38" spans="1:9" ht="41.25" customHeight="1" x14ac:dyDescent="0.25">
      <c r="A38" s="38"/>
      <c r="B38" s="37"/>
      <c r="C38" s="9" t="s">
        <v>29</v>
      </c>
      <c r="D38" s="13">
        <v>1846.6679999999999</v>
      </c>
      <c r="E38" s="13">
        <v>722.3</v>
      </c>
      <c r="F38" s="13">
        <v>3768.6489999999999</v>
      </c>
      <c r="G38" s="13">
        <v>1932.26</v>
      </c>
      <c r="H38" s="13">
        <v>1932.26</v>
      </c>
      <c r="I38" s="24">
        <f t="shared" si="6"/>
        <v>10202.137000000001</v>
      </c>
    </row>
    <row r="39" spans="1:9" ht="16.5" customHeight="1" x14ac:dyDescent="0.25">
      <c r="A39" s="36" t="s">
        <v>22</v>
      </c>
      <c r="B39" s="39" t="s">
        <v>30</v>
      </c>
      <c r="C39" s="9" t="s">
        <v>11</v>
      </c>
      <c r="D39" s="23">
        <f>D40+D41+D42+D43</f>
        <v>0</v>
      </c>
      <c r="E39" s="23">
        <f t="shared" ref="E39:H39" si="13">E40+E41+E42+E43</f>
        <v>0</v>
      </c>
      <c r="F39" s="23">
        <f t="shared" si="13"/>
        <v>120000.004</v>
      </c>
      <c r="G39" s="23">
        <f t="shared" si="13"/>
        <v>512239.73599999998</v>
      </c>
      <c r="H39" s="23">
        <f t="shared" si="13"/>
        <v>679999.99600000004</v>
      </c>
      <c r="I39" s="24">
        <f t="shared" si="6"/>
        <v>1312239.736</v>
      </c>
    </row>
    <row r="40" spans="1:9" ht="89.25" customHeight="1" x14ac:dyDescent="0.25">
      <c r="A40" s="36"/>
      <c r="B40" s="39"/>
      <c r="C40" s="18" t="s">
        <v>26</v>
      </c>
      <c r="D40" s="23">
        <v>0</v>
      </c>
      <c r="E40" s="23">
        <v>0</v>
      </c>
      <c r="F40" s="23">
        <v>113246.5</v>
      </c>
      <c r="G40" s="23">
        <v>483405</v>
      </c>
      <c r="H40" s="23">
        <v>622754.30000000005</v>
      </c>
      <c r="I40" s="24">
        <f t="shared" si="6"/>
        <v>1219405.8</v>
      </c>
    </row>
    <row r="41" spans="1:9" ht="42" customHeight="1" x14ac:dyDescent="0.25">
      <c r="A41" s="36"/>
      <c r="B41" s="39"/>
      <c r="C41" s="18" t="s">
        <v>27</v>
      </c>
      <c r="D41" s="23">
        <v>0</v>
      </c>
      <c r="E41" s="23">
        <v>0</v>
      </c>
      <c r="F41" s="23">
        <v>4718.6040000000003</v>
      </c>
      <c r="G41" s="23">
        <v>20141.876</v>
      </c>
      <c r="H41" s="23">
        <v>25948.096000000001</v>
      </c>
      <c r="I41" s="24">
        <f t="shared" si="6"/>
        <v>50808.576000000001</v>
      </c>
    </row>
    <row r="42" spans="1:9" ht="69" customHeight="1" x14ac:dyDescent="0.25">
      <c r="A42" s="36"/>
      <c r="B42" s="39"/>
      <c r="C42" s="9" t="s">
        <v>28</v>
      </c>
      <c r="D42" s="23">
        <f>прил.3!C18</f>
        <v>0</v>
      </c>
      <c r="E42" s="23">
        <f>прил.3!D18</f>
        <v>0</v>
      </c>
      <c r="F42" s="23">
        <f>прил.3!E18</f>
        <v>236.4</v>
      </c>
      <c r="G42" s="23">
        <f>прил.3!F18</f>
        <v>991.3599999999999</v>
      </c>
      <c r="H42" s="23">
        <f>прил.3!G18</f>
        <v>1297.5999999999999</v>
      </c>
      <c r="I42" s="24">
        <f t="shared" si="6"/>
        <v>2525.3599999999997</v>
      </c>
    </row>
    <row r="43" spans="1:9" ht="33.75" customHeight="1" x14ac:dyDescent="0.25">
      <c r="A43" s="36"/>
      <c r="B43" s="39"/>
      <c r="C43" s="9" t="s">
        <v>29</v>
      </c>
      <c r="D43" s="23">
        <v>0</v>
      </c>
      <c r="E43" s="23">
        <v>0</v>
      </c>
      <c r="F43" s="23">
        <v>1798.5</v>
      </c>
      <c r="G43" s="23">
        <v>7701.5</v>
      </c>
      <c r="H43" s="23">
        <v>30000</v>
      </c>
      <c r="I43" s="24">
        <f t="shared" si="6"/>
        <v>39500</v>
      </c>
    </row>
    <row r="44" spans="1:9" ht="28.5" customHeight="1" x14ac:dyDescent="0.25">
      <c r="A44" s="36" t="s">
        <v>24</v>
      </c>
      <c r="B44" s="39" t="s">
        <v>25</v>
      </c>
      <c r="C44" s="9" t="s">
        <v>11</v>
      </c>
      <c r="D44" s="23">
        <f>D45+D46+D47+D48</f>
        <v>192167.61300000001</v>
      </c>
      <c r="E44" s="23">
        <f t="shared" ref="E44:I44" si="14">E45+E46+E47+E48</f>
        <v>200786.52500000002</v>
      </c>
      <c r="F44" s="23">
        <f t="shared" si="14"/>
        <v>1167550</v>
      </c>
      <c r="G44" s="23">
        <f t="shared" si="14"/>
        <v>424000</v>
      </c>
      <c r="H44" s="23">
        <f t="shared" si="14"/>
        <v>90900</v>
      </c>
      <c r="I44" s="23">
        <f t="shared" si="14"/>
        <v>2075404.138</v>
      </c>
    </row>
    <row r="45" spans="1:9" ht="84.75" customHeight="1" x14ac:dyDescent="0.25">
      <c r="A45" s="36"/>
      <c r="B45" s="39"/>
      <c r="C45" s="18" t="s">
        <v>26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4">
        <f t="shared" si="6"/>
        <v>0</v>
      </c>
    </row>
    <row r="46" spans="1:9" ht="43.5" customHeight="1" x14ac:dyDescent="0.25">
      <c r="A46" s="36"/>
      <c r="B46" s="39"/>
      <c r="C46" s="18" t="s">
        <v>27</v>
      </c>
      <c r="D46" s="23">
        <v>177592.91800000001</v>
      </c>
      <c r="E46" s="23">
        <v>186176.7</v>
      </c>
      <c r="F46" s="23">
        <v>1108080</v>
      </c>
      <c r="G46" s="23">
        <v>401850</v>
      </c>
      <c r="H46" s="23">
        <v>85500</v>
      </c>
      <c r="I46" s="24">
        <f t="shared" si="6"/>
        <v>1959199.618</v>
      </c>
    </row>
    <row r="47" spans="1:9" ht="62.25" customHeight="1" x14ac:dyDescent="0.25">
      <c r="A47" s="36"/>
      <c r="B47" s="39"/>
      <c r="C47" s="9" t="s">
        <v>28</v>
      </c>
      <c r="D47" s="23">
        <f>прил.3!C19</f>
        <v>14574.695</v>
      </c>
      <c r="E47" s="23">
        <f>прил.3!D19</f>
        <v>14609.825000000001</v>
      </c>
      <c r="F47" s="23">
        <f>прил.3!E19</f>
        <v>59470</v>
      </c>
      <c r="G47" s="23">
        <f>прил.3!F19</f>
        <v>22150</v>
      </c>
      <c r="H47" s="23">
        <f>прил.3!G19</f>
        <v>5400</v>
      </c>
      <c r="I47" s="24">
        <f t="shared" si="6"/>
        <v>116204.52</v>
      </c>
    </row>
    <row r="48" spans="1:9" ht="40.5" customHeight="1" x14ac:dyDescent="0.25">
      <c r="A48" s="36"/>
      <c r="B48" s="39"/>
      <c r="C48" s="9" t="s">
        <v>29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4">
        <f t="shared" si="6"/>
        <v>0</v>
      </c>
    </row>
  </sheetData>
  <mergeCells count="19">
    <mergeCell ref="A39:A43"/>
    <mergeCell ref="B39:B43"/>
    <mergeCell ref="A44:A48"/>
    <mergeCell ref="B44:B48"/>
    <mergeCell ref="B24:B28"/>
    <mergeCell ref="A24:A28"/>
    <mergeCell ref="A29:A33"/>
    <mergeCell ref="B29:B33"/>
    <mergeCell ref="A14:A18"/>
    <mergeCell ref="B14:B18"/>
    <mergeCell ref="A19:A23"/>
    <mergeCell ref="B19:B23"/>
    <mergeCell ref="A34:A38"/>
    <mergeCell ref="B34:B38"/>
    <mergeCell ref="A9:I9"/>
    <mergeCell ref="A11:A12"/>
    <mergeCell ref="B11:B12"/>
    <mergeCell ref="C11:C12"/>
    <mergeCell ref="D11:I11"/>
  </mergeCells>
  <pageMargins left="0.39370078740157483" right="0" top="0.15748031496062992" bottom="0.15748031496062992" header="0.31496062992125984" footer="0.31496062992125984"/>
  <pageSetup paperSize="9" scale="69" orientation="landscape" verticalDpi="0" r:id="rId1"/>
  <rowBreaks count="1" manualBreakCount="1">
    <brk id="22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прил.3</vt:lpstr>
      <vt:lpstr>прил.4</vt:lpstr>
      <vt:lpstr>Лист3</vt:lpstr>
      <vt:lpstr>прил.3!Заголовки_для_печати</vt:lpstr>
      <vt:lpstr>прил.4!Заголовки_для_печати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Image&amp;Matros ®</cp:lastModifiedBy>
  <cp:lastPrinted>2021-04-06T04:35:55Z</cp:lastPrinted>
  <dcterms:created xsi:type="dcterms:W3CDTF">2021-01-13T07:29:38Z</dcterms:created>
  <dcterms:modified xsi:type="dcterms:W3CDTF">2021-04-14T04:38:29Z</dcterms:modified>
</cp:coreProperties>
</file>